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9ccc10f5c057ceb/Documents/IntelliFlux/Website/Blogs/"/>
    </mc:Choice>
  </mc:AlternateContent>
  <xr:revisionPtr revIDLastSave="0" documentId="8_{1BCC0F91-A269-4022-AC2E-FCB1ADD41B60}" xr6:coauthVersionLast="45" xr6:coauthVersionMax="45" xr10:uidLastSave="{00000000-0000-0000-0000-000000000000}"/>
  <bookViews>
    <workbookView xWindow="-96" yWindow="-96" windowWidth="23232" windowHeight="12552" xr2:uid="{00000000-000D-0000-FFFF-FFFF00000000}"/>
  </bookViews>
  <sheets>
    <sheet name="Preliminary Assessment" sheetId="1" r:id="rId1"/>
    <sheet name="Automation " sheetId="3" r:id="rId2"/>
    <sheet name="Selection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3" l="1"/>
  <c r="C73" i="3"/>
  <c r="C72" i="3"/>
  <c r="C71" i="3"/>
  <c r="C70" i="3"/>
  <c r="C69" i="3"/>
  <c r="C66" i="3"/>
  <c r="C65" i="3"/>
  <c r="C64" i="3"/>
  <c r="C63" i="3"/>
  <c r="C62" i="3"/>
  <c r="C61" i="3"/>
  <c r="C60" i="3"/>
  <c r="C59" i="3"/>
  <c r="C58" i="3"/>
  <c r="C57" i="3"/>
  <c r="C27" i="3"/>
  <c r="C26" i="3"/>
  <c r="C25" i="3"/>
  <c r="C24" i="3"/>
  <c r="C23" i="3"/>
  <c r="C22" i="3"/>
  <c r="C21" i="3"/>
  <c r="C54" i="3"/>
  <c r="C53" i="3"/>
  <c r="C52" i="3"/>
  <c r="C51" i="3"/>
  <c r="C50" i="3"/>
  <c r="C49" i="3"/>
  <c r="C48" i="3"/>
  <c r="C47" i="3"/>
  <c r="C46" i="3"/>
  <c r="C45" i="3"/>
  <c r="D55" i="3" s="1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D43" i="3" s="1"/>
  <c r="C20" i="3"/>
  <c r="C19" i="3"/>
  <c r="C18" i="3"/>
  <c r="C17" i="3"/>
  <c r="D28" i="3" s="1"/>
  <c r="C16" i="3"/>
  <c r="C13" i="3"/>
  <c r="C12" i="3"/>
  <c r="C11" i="3"/>
  <c r="C10" i="3"/>
  <c r="C9" i="3"/>
  <c r="C8" i="3"/>
  <c r="C7" i="3"/>
  <c r="C6" i="3"/>
  <c r="C5" i="3"/>
  <c r="C4" i="3"/>
  <c r="D14" i="3" s="1"/>
  <c r="D67" i="3" l="1"/>
  <c r="D75" i="3"/>
  <c r="B76" i="3" s="1"/>
  <c r="A82" i="3" s="1"/>
</calcChain>
</file>

<file path=xl/sharedStrings.xml><?xml version="1.0" encoding="utf-8"?>
<sst xmlns="http://schemas.openxmlformats.org/spreadsheetml/2006/main" count="316" uniqueCount="233">
  <si>
    <t>IntelliFlux Controls Preliminary Project Review</t>
  </si>
  <si>
    <t xml:space="preserve">Company: </t>
  </si>
  <si>
    <t xml:space="preserve">Contact Name: </t>
  </si>
  <si>
    <t xml:space="preserve">Contact Email: </t>
  </si>
  <si>
    <t xml:space="preserve">Contact Number: </t>
  </si>
  <si>
    <t xml:space="preserve">Location of Facility: </t>
  </si>
  <si>
    <t xml:space="preserve">Influent Type: </t>
  </si>
  <si>
    <t xml:space="preserve">Effluent Use: </t>
  </si>
  <si>
    <t xml:space="preserve">Age of System: </t>
  </si>
  <si>
    <t xml:space="preserve">System Owner: </t>
  </si>
  <si>
    <t xml:space="preserve">System Operator: </t>
  </si>
  <si>
    <t xml:space="preserve">System Recovery: </t>
  </si>
  <si>
    <t xml:space="preserve">Access to PLC Programmer: </t>
  </si>
  <si>
    <t xml:space="preserve">Access to Internet on-site: </t>
  </si>
  <si>
    <t xml:space="preserve">Water Treatment System  </t>
  </si>
  <si>
    <t>Customer:</t>
  </si>
  <si>
    <t>System Objective</t>
  </si>
  <si>
    <t>Municipal Drinking Water</t>
  </si>
  <si>
    <t>Municipal Wastewater</t>
  </si>
  <si>
    <t>Municipal Reuse</t>
  </si>
  <si>
    <t>Municipal Tertiary Treatment</t>
  </si>
  <si>
    <t>Sewage treatment</t>
  </si>
  <si>
    <t>Industrial Potable Water Polishing</t>
  </si>
  <si>
    <t>Industrial Water Reuse</t>
  </si>
  <si>
    <t>Oily Wastewater Treatment</t>
  </si>
  <si>
    <t>Semiconductor</t>
  </si>
  <si>
    <t>Food &amp; Beverage</t>
  </si>
  <si>
    <t>Other</t>
  </si>
  <si>
    <t xml:space="preserve">System Throughput (m3/day): </t>
  </si>
  <si>
    <t>Treatment System</t>
  </si>
  <si>
    <t>Coagulation/Flocculation</t>
  </si>
  <si>
    <t>Dissolved Air Floation</t>
  </si>
  <si>
    <t>Multimedia Filter</t>
  </si>
  <si>
    <t>Activated Carbon</t>
  </si>
  <si>
    <t>Ultrafiltration/Microfiltration</t>
  </si>
  <si>
    <t>Nanofiltration</t>
  </si>
  <si>
    <t>Reverse Osmosis</t>
  </si>
  <si>
    <t>Ion Exchange</t>
  </si>
  <si>
    <t>MBR</t>
  </si>
  <si>
    <t>MBBR</t>
  </si>
  <si>
    <t>SBR</t>
  </si>
  <si>
    <t>UASBR</t>
  </si>
  <si>
    <t xml:space="preserve">Activated Sludge </t>
  </si>
  <si>
    <t>Aeration Basin</t>
  </si>
  <si>
    <t>Multiple Units</t>
  </si>
  <si>
    <t>DAF+MBR</t>
  </si>
  <si>
    <t>MBR+UF+RO</t>
  </si>
  <si>
    <t>Coagulation+Bioreactor+UF+RO</t>
  </si>
  <si>
    <t>Advanced Oxidation</t>
  </si>
  <si>
    <t xml:space="preserve">Target Treatment Process for Automation: </t>
  </si>
  <si>
    <t>Influent Type</t>
  </si>
  <si>
    <t>Freshwater surface</t>
  </si>
  <si>
    <t>Freshwater Brackish</t>
  </si>
  <si>
    <t>Freshwater Saline</t>
  </si>
  <si>
    <t>Sewage Municipal</t>
  </si>
  <si>
    <t>Sewage Indsutrial</t>
  </si>
  <si>
    <t>Produced Water (O&amp;G)</t>
  </si>
  <si>
    <t>Oily Wastewater</t>
  </si>
  <si>
    <t>Slurry</t>
  </si>
  <si>
    <t>Groundwater Brackish</t>
  </si>
  <si>
    <t>Process Liquid (non Aqueous)</t>
  </si>
  <si>
    <t>Throughput</t>
  </si>
  <si>
    <t>Cost of Treatment:</t>
  </si>
  <si>
    <t>Price of Effluent:</t>
  </si>
  <si>
    <t>Revenue from Influent:</t>
  </si>
  <si>
    <t>Water Treatment System Objective:</t>
  </si>
  <si>
    <t>Current Automation Framework:</t>
  </si>
  <si>
    <t>Control System Available:</t>
  </si>
  <si>
    <t>Control System Availability</t>
  </si>
  <si>
    <t>SCADA</t>
  </si>
  <si>
    <t>DCS</t>
  </si>
  <si>
    <t>PLC</t>
  </si>
  <si>
    <t>SCADA /w EMS/ERP Integration</t>
  </si>
  <si>
    <t>SCADA /w IIoT</t>
  </si>
  <si>
    <t>SCADA w/ Ethernet</t>
  </si>
  <si>
    <t>SCADA Framework (Manufacturer):</t>
  </si>
  <si>
    <t>PLC hardware (Manufacturer):</t>
  </si>
  <si>
    <t xml:space="preserve">SCADA Framework </t>
  </si>
  <si>
    <t>ABB</t>
  </si>
  <si>
    <t>Siemens</t>
  </si>
  <si>
    <t>Schenider</t>
  </si>
  <si>
    <t>GE</t>
  </si>
  <si>
    <t>Inductive Automation</t>
  </si>
  <si>
    <t>Mitsubishi</t>
  </si>
  <si>
    <t>Hitachi</t>
  </si>
  <si>
    <t>Automation Direct</t>
  </si>
  <si>
    <t>Rockwell</t>
  </si>
  <si>
    <t>Allen Bradley</t>
  </si>
  <si>
    <t>PLC Hardware</t>
  </si>
  <si>
    <t>IDEC</t>
  </si>
  <si>
    <t>Beckhoff</t>
  </si>
  <si>
    <t>Festo</t>
  </si>
  <si>
    <t>Omron</t>
  </si>
  <si>
    <t>PLC/Automation Programmer</t>
  </si>
  <si>
    <t>On Staff</t>
  </si>
  <si>
    <t>OEM</t>
  </si>
  <si>
    <t>Consultant</t>
  </si>
  <si>
    <t>Part time</t>
  </si>
  <si>
    <t>None</t>
  </si>
  <si>
    <t>Internet</t>
  </si>
  <si>
    <t>Not Available</t>
  </si>
  <si>
    <t>LAN</t>
  </si>
  <si>
    <t>SCADA/DCS</t>
  </si>
  <si>
    <t>Wireless</t>
  </si>
  <si>
    <t>Cellular</t>
  </si>
  <si>
    <t>Sensors and Monitoring Available?:</t>
  </si>
  <si>
    <t>Automation Upgrade Objectives:</t>
  </si>
  <si>
    <t>Primary Automation Goal:</t>
  </si>
  <si>
    <t>Objective</t>
  </si>
  <si>
    <t>Meet Compliance</t>
  </si>
  <si>
    <t>Increase Production</t>
  </si>
  <si>
    <t>Increase Yield/Recovery</t>
  </si>
  <si>
    <t>Improve Reliability/Uptime</t>
  </si>
  <si>
    <t>Reduce Operating Cost</t>
  </si>
  <si>
    <t>Reduce Energy Consumption</t>
  </si>
  <si>
    <t>Reduce Labor/Manual Maintenance</t>
  </si>
  <si>
    <t>Connect Multiple Plants</t>
  </si>
  <si>
    <t>Link to EMS/ERP</t>
  </si>
  <si>
    <t>None of the above</t>
  </si>
  <si>
    <t>All of the above</t>
  </si>
  <si>
    <t>Reduce Chemical Consumption</t>
  </si>
  <si>
    <t xml:space="preserve">Reduce Waste Disposal </t>
  </si>
  <si>
    <t>Secondary Automation Goal:</t>
  </si>
  <si>
    <t xml:space="preserve">Responsible party for OPEX: </t>
  </si>
  <si>
    <t xml:space="preserve">Total Waste Disposal Volume: </t>
  </si>
  <si>
    <t xml:space="preserve">Cost of Waste Disposal: </t>
  </si>
  <si>
    <t>Industrial Water Discharge</t>
  </si>
  <si>
    <t>UF+RO</t>
  </si>
  <si>
    <t>Produced Water Treatment</t>
  </si>
  <si>
    <t>75% from RO. 90% from UF</t>
  </si>
  <si>
    <t>RO Reject: Approx: 1200 m3/d</t>
  </si>
  <si>
    <t>Are Pumps operated using VFDs?</t>
  </si>
  <si>
    <t>Is wireless communication available?</t>
  </si>
  <si>
    <t>Is internet access possible?</t>
  </si>
  <si>
    <t>Are system components controlled using PLC?</t>
  </si>
  <si>
    <t xml:space="preserve">Is a plantwide SCADA system available? </t>
  </si>
  <si>
    <t>YES</t>
  </si>
  <si>
    <t>NO</t>
  </si>
  <si>
    <t>Response</t>
  </si>
  <si>
    <t>Setpoint Control</t>
  </si>
  <si>
    <t>HMI of PLC</t>
  </si>
  <si>
    <t>HMI at Control Room</t>
  </si>
  <si>
    <t>HMI at MCC</t>
  </si>
  <si>
    <t xml:space="preserve">Is SCADA Historian available? </t>
  </si>
  <si>
    <t>Are Level measurement instrumentation tags available for all tanks?</t>
  </si>
  <si>
    <t>Are Flow measurement instrumentation tags available for main flow points?</t>
  </si>
  <si>
    <t>Are Pressure measurement instrumentation tags available for key state points?</t>
  </si>
  <si>
    <t>Are Temperature measurement instrumentation tags available for ket state points?</t>
  </si>
  <si>
    <t xml:space="preserve">Are any Water Quality Monitoring instrumentation tags available? </t>
  </si>
  <si>
    <t>Are setpoints adjusted though HMI of PLC, MCC, or Control Room?</t>
  </si>
  <si>
    <t>RTU Automation Level</t>
  </si>
  <si>
    <t>Industrie 4.0/IIoT Readiness</t>
  </si>
  <si>
    <t>Are PLC Systems built after 2010?</t>
  </si>
  <si>
    <t>Is SCADA system built after 2010?</t>
  </si>
  <si>
    <t>Is OPC supported?</t>
  </si>
  <si>
    <t>Is MODBUS supported?</t>
  </si>
  <si>
    <t>Is TCP/IP supported?</t>
  </si>
  <si>
    <t xml:space="preserve">Is MQTT supported? </t>
  </si>
  <si>
    <t xml:space="preserve">Has any IoT device been installed? </t>
  </si>
  <si>
    <t xml:space="preserve">Do operators use proximity based wireless communications? </t>
  </si>
  <si>
    <t>Is SCADA system connected to Internet?</t>
  </si>
  <si>
    <t>Does SCADA system contain CyberSecurity Measures?</t>
  </si>
  <si>
    <t xml:space="preserve">Is Air Gap policy used at Plant? </t>
  </si>
  <si>
    <t xml:space="preserve">Are mobile/wireless devices used in plant? </t>
  </si>
  <si>
    <t>Are GSM/Cellular devices used in plant?</t>
  </si>
  <si>
    <t>InterConnectivity Readiness</t>
  </si>
  <si>
    <t>Are there multiple unit operations and processes in the plant?</t>
  </si>
  <si>
    <t>Are the unit operations and process operations integrated at MCC level?</t>
  </si>
  <si>
    <t>Are individual unit operations/processes operated through their individual PLC programs?</t>
  </si>
  <si>
    <t>Do multiple unit operations and processes have automated interrelated operation sequences?</t>
  </si>
  <si>
    <t xml:space="preserve">Is SCADA system able to control individual process setpoints? </t>
  </si>
  <si>
    <t xml:space="preserve">Is SCADA system able to optimize any process performance automatically? </t>
  </si>
  <si>
    <t xml:space="preserve">Is system automation designed to respond to influent water flow rate and quality variations? </t>
  </si>
  <si>
    <t>Is process integration programming performed on the Master PLC (on MCC)?</t>
  </si>
  <si>
    <t xml:space="preserve">Is process integration programming performed at the SCADA level? </t>
  </si>
  <si>
    <t xml:space="preserve">Is system automation designed to respond to temperature variations? </t>
  </si>
  <si>
    <t>Decision Support</t>
  </si>
  <si>
    <t xml:space="preserve">Is plant normal operation fully automated? </t>
  </si>
  <si>
    <t>Is plant shutdown sequence fully automated?</t>
  </si>
  <si>
    <t xml:space="preserve">Is individual unit process / operation cleaning automated? </t>
  </si>
  <si>
    <t xml:space="preserve">Is CIP automated? </t>
  </si>
  <si>
    <t xml:space="preserve">Is dosing of chemicals automated? </t>
  </si>
  <si>
    <t>Is chemical dosing tunable (for e.g., adjusted with influent water quality)?</t>
  </si>
  <si>
    <t xml:space="preserve">Is plant startup sequence fully automated? </t>
  </si>
  <si>
    <t xml:space="preserve">Is SCADA historian monitored? </t>
  </si>
  <si>
    <t>Is SCADA historian used to provide reports to operator/management?</t>
  </si>
  <si>
    <t xml:space="preserve">Are status reports generated by system automatically? </t>
  </si>
  <si>
    <t xml:space="preserve">Is SCADA system able to deliver email/SMS/pager or similar notifications of alarms/exceptions? </t>
  </si>
  <si>
    <t>Basic Process Control Infrastrucutre</t>
  </si>
  <si>
    <t>Is SCADA system connected to any MES/ERP system (e.g. ordering chemicals?)?</t>
  </si>
  <si>
    <t xml:space="preserve">Are alarms delivered to any recipient beyond MCC or Control Room? </t>
  </si>
  <si>
    <t>Do operators access HMI dashboard outside of plant floor or control room?</t>
  </si>
  <si>
    <t>Are weekly, monthly, or quarterly reporting automated?</t>
  </si>
  <si>
    <t>Are any plant parameters (e.g. membrane replacement, chemical depletion, etc.) predicted?</t>
  </si>
  <si>
    <t>Decision Automation</t>
  </si>
  <si>
    <t xml:space="preserve">Can plant shutdown without operator assistance? </t>
  </si>
  <si>
    <t>Can plant startup automatically without operator intervention?</t>
  </si>
  <si>
    <t>Can CIP and maintenance functions of plant be conducted without operator intervention?</t>
  </si>
  <si>
    <t xml:space="preserve">Are plant components (e.g. UF system) desigend to detect performance drits and change? </t>
  </si>
  <si>
    <t>Can plant transition between different states (normal operation, shutdown, startup) without human intervention?</t>
  </si>
  <si>
    <t>Assessment:</t>
  </si>
  <si>
    <t>Level</t>
  </si>
  <si>
    <t>Level 1: Rudimentary Automation. Hardware Upgrade required</t>
  </si>
  <si>
    <t>Level 2: Basic PLC automation. SCADA level upgrades needed.</t>
  </si>
  <si>
    <t>Level 4: IoT and/or Interconnectivity Ready</t>
  </si>
  <si>
    <t>Score</t>
  </si>
  <si>
    <t>21 - 30</t>
  </si>
  <si>
    <t>31 - 40</t>
  </si>
  <si>
    <t>41 - 50</t>
  </si>
  <si>
    <t>51 - 60</t>
  </si>
  <si>
    <t>&gt; 60</t>
  </si>
  <si>
    <t>Level 5: Decision Support Ready</t>
  </si>
  <si>
    <t xml:space="preserve">Level 6: Decision Automation ready. </t>
  </si>
  <si>
    <t>Level 0: Minimal Automation: Predominantly Manual Plant</t>
  </si>
  <si>
    <t>Description</t>
  </si>
  <si>
    <t>Are all RTUs/Field Instruments Connected to Master PLC?</t>
  </si>
  <si>
    <t>Is full system controlled using PLC and HMI from an MCC? (Master - Slave Configuration)</t>
  </si>
  <si>
    <t>0 to 10</t>
  </si>
  <si>
    <t>11 to 20</t>
  </si>
  <si>
    <t xml:space="preserve">Is Ethernet/LAN connection available? </t>
  </si>
  <si>
    <t>Are there any advance warning / predictive analytics feautres present in the SCADA?</t>
  </si>
  <si>
    <t>Can plant operate in normal operation mode without human operator assistance?</t>
  </si>
  <si>
    <t>Industrie 4.0 Decision Automation Adaptability Score of Plant</t>
  </si>
  <si>
    <t>Level 3: Conventional PLC/DCS/SCADA automation. Moderate integration</t>
  </si>
  <si>
    <t>PFD/P&amp;ID</t>
  </si>
  <si>
    <t xml:space="preserve">Tel: </t>
  </si>
  <si>
    <t xml:space="preserve"> </t>
  </si>
  <si>
    <t>Saudi Aramco</t>
  </si>
  <si>
    <t>Mohammad Badruzzaman</t>
  </si>
  <si>
    <t>Cybersecurity policy or Framework Followed:</t>
  </si>
  <si>
    <t xml:space="preserve">Description of Operations &amp; Customer Notes: </t>
  </si>
  <si>
    <t xml:space="preserve">PLC Type/Model: </t>
  </si>
  <si>
    <t>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</si>
</sst>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6"/>
      <color rgb="FFC00000"/>
      <name val="Arial"/>
      <family val="2"/>
    </font>
    <font>
      <sz val="14"/>
      <color theme="0"/>
      <name val="Arial"/>
      <family val="2"/>
    </font>
    <font>
      <sz val="20"/>
      <color rgb="FFD34817"/>
      <name val="Arial"/>
      <family val="2"/>
    </font>
    <font>
      <b/>
      <sz val="10"/>
      <color rgb="FFD348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D34817"/>
        <bgColor indexed="64"/>
      </patternFill>
    </fill>
    <fill>
      <patternFill patternType="solid">
        <fgColor rgb="FFCFD8D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16" fontId="3" fillId="0" borderId="0" xfId="0" applyNumberFormat="1" applyFont="1" applyAlignment="1"/>
    <xf numFmtId="0" fontId="0" fillId="2" borderId="0" xfId="0" applyFont="1" applyFill="1" applyAlignment="1"/>
    <xf numFmtId="0" fontId="7" fillId="2" borderId="0" xfId="0" applyFont="1" applyFill="1" applyAlignment="1"/>
    <xf numFmtId="0" fontId="8" fillId="2" borderId="0" xfId="0" applyFont="1" applyFill="1" applyAlignment="1"/>
    <xf numFmtId="0" fontId="10" fillId="0" borderId="0" xfId="0" applyFont="1" applyAlignment="1"/>
    <xf numFmtId="0" fontId="4" fillId="4" borderId="3" xfId="0" applyFont="1" applyFill="1" applyBorder="1" applyAlignment="1">
      <alignment horizontal="left"/>
    </xf>
    <xf numFmtId="0" fontId="1" fillId="0" borderId="4" xfId="0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/>
    <xf numFmtId="0" fontId="6" fillId="0" borderId="6" xfId="1" applyBorder="1"/>
    <xf numFmtId="49" fontId="1" fillId="0" borderId="6" xfId="0" applyNumberFormat="1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 applyAlignment="1"/>
    <xf numFmtId="0" fontId="1" fillId="0" borderId="4" xfId="0" applyFont="1" applyBorder="1" applyAlignment="1"/>
    <xf numFmtId="0" fontId="1" fillId="0" borderId="5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left"/>
    </xf>
    <xf numFmtId="0" fontId="0" fillId="0" borderId="5" xfId="0" applyFont="1" applyBorder="1" applyAlignment="1"/>
    <xf numFmtId="0" fontId="0" fillId="4" borderId="3" xfId="0" applyFont="1" applyFill="1" applyBorder="1" applyAlignment="1"/>
    <xf numFmtId="0" fontId="1" fillId="4" borderId="4" xfId="0" applyFont="1" applyFill="1" applyBorder="1"/>
    <xf numFmtId="0" fontId="1" fillId="0" borderId="3" xfId="0" applyFont="1" applyBorder="1" applyAlignment="1">
      <alignment horizontal="right"/>
    </xf>
    <xf numFmtId="0" fontId="1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12" fillId="0" borderId="0" xfId="0" applyFont="1" applyAlignment="1"/>
    <xf numFmtId="0" fontId="9" fillId="3" borderId="0" xfId="0" applyFont="1" applyFill="1" applyAlignment="1"/>
    <xf numFmtId="0" fontId="8" fillId="3" borderId="0" xfId="0" applyFont="1" applyFill="1" applyAlignment="1"/>
    <xf numFmtId="0" fontId="13" fillId="0" borderId="0" xfId="0" applyFont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7" fillId="3" borderId="2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4817"/>
      <color rgb="FFCFD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4</xdr:col>
      <xdr:colOff>227931</xdr:colOff>
      <xdr:row>63</xdr:row>
      <xdr:rowOff>800100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77D2A-AC59-894E-AF5E-3F3231D23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7886700"/>
          <a:ext cx="8356600" cy="3441700"/>
        </a:xfrm>
        <a:prstGeom prst="rect">
          <a:avLst/>
        </a:prstGeom>
      </xdr:spPr>
    </xdr:pic>
    <xdr:clientData/>
  </xdr:twoCellAnchor>
  <xdr:twoCellAnchor>
    <xdr:from>
      <xdr:col>1</xdr:col>
      <xdr:colOff>194310</xdr:colOff>
      <xdr:row>0</xdr:row>
      <xdr:rowOff>121922</xdr:rowOff>
    </xdr:from>
    <xdr:to>
      <xdr:col>1</xdr:col>
      <xdr:colOff>1333500</xdr:colOff>
      <xdr:row>0</xdr:row>
      <xdr:rowOff>531396</xdr:rowOff>
    </xdr:to>
    <xdr:pic>
      <xdr:nvPicPr>
        <xdr:cNvPr id="3" name="Picture 2" descr="IF-Ctrl-with-Tree-Trasnparent-Web-Spaced[1]">
          <a:extLst>
            <a:ext uri="{FF2B5EF4-FFF2-40B4-BE49-F238E27FC236}">
              <a16:creationId xmlns:a16="http://schemas.microsoft.com/office/drawing/2014/main" id="{444B64C6-91A2-4476-9EE5-C73CA3353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731" y="121922"/>
          <a:ext cx="1139190" cy="4094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96464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67"/>
  <sheetViews>
    <sheetView showGridLines="0" tabSelected="1" topLeftCell="A20" zoomScale="114" workbookViewId="0">
      <selection activeCell="C16" sqref="C16"/>
    </sheetView>
  </sheetViews>
  <sheetFormatPr defaultColWidth="14.5" defaultRowHeight="15.75" customHeight="1" x14ac:dyDescent="0.4"/>
  <cols>
    <col min="1" max="1" width="2.33203125" customWidth="1"/>
    <col min="2" max="2" width="38.5" customWidth="1"/>
    <col min="3" max="3" width="53.83203125" customWidth="1"/>
  </cols>
  <sheetData>
    <row r="1" spans="1:5" ht="50.7" customHeight="1" thickBot="1" x14ac:dyDescent="0.45">
      <c r="C1" s="2"/>
    </row>
    <row r="2" spans="1:5" ht="17.399999999999999" x14ac:dyDescent="0.55000000000000004">
      <c r="B2" s="31" t="s">
        <v>0</v>
      </c>
      <c r="C2" s="32"/>
    </row>
    <row r="3" spans="1:5" ht="12.3" x14ac:dyDescent="0.4">
      <c r="B3" s="9" t="s">
        <v>15</v>
      </c>
      <c r="C3" s="10"/>
    </row>
    <row r="4" spans="1:5" ht="12.3" x14ac:dyDescent="0.4">
      <c r="A4" s="1"/>
      <c r="B4" s="11" t="s">
        <v>1</v>
      </c>
      <c r="C4" s="12" t="s">
        <v>227</v>
      </c>
    </row>
    <row r="5" spans="1:5" ht="12.3" x14ac:dyDescent="0.4">
      <c r="A5" s="1"/>
      <c r="B5" s="11" t="s">
        <v>2</v>
      </c>
      <c r="C5" s="12" t="s">
        <v>228</v>
      </c>
    </row>
    <row r="6" spans="1:5" ht="12.3" x14ac:dyDescent="0.4">
      <c r="A6" s="1"/>
      <c r="B6" s="11" t="s">
        <v>3</v>
      </c>
      <c r="C6" s="13"/>
    </row>
    <row r="7" spans="1:5" ht="12.3" x14ac:dyDescent="0.4">
      <c r="A7" s="1"/>
      <c r="B7" s="11" t="s">
        <v>4</v>
      </c>
      <c r="C7" s="14" t="s">
        <v>225</v>
      </c>
    </row>
    <row r="8" spans="1:5" ht="12.3" x14ac:dyDescent="0.4">
      <c r="A8" s="1"/>
      <c r="B8" s="11" t="s">
        <v>5</v>
      </c>
      <c r="C8" s="12"/>
    </row>
    <row r="9" spans="1:5" ht="12.3" x14ac:dyDescent="0.4">
      <c r="A9" s="1"/>
      <c r="B9" s="11"/>
      <c r="C9" s="12"/>
    </row>
    <row r="10" spans="1:5" ht="12.3" x14ac:dyDescent="0.4">
      <c r="A10" s="1"/>
      <c r="B10" s="11"/>
      <c r="C10" s="12"/>
    </row>
    <row r="11" spans="1:5" ht="12.3" x14ac:dyDescent="0.4">
      <c r="A11" s="1"/>
      <c r="B11" s="9" t="s">
        <v>14</v>
      </c>
      <c r="C11" s="10"/>
    </row>
    <row r="12" spans="1:5" ht="12.3" x14ac:dyDescent="0.4">
      <c r="A12" s="1"/>
      <c r="B12" s="11" t="s">
        <v>65</v>
      </c>
      <c r="C12" s="12" t="s">
        <v>19</v>
      </c>
      <c r="E12" s="2" t="s">
        <v>232</v>
      </c>
    </row>
    <row r="13" spans="1:5" ht="12.3" x14ac:dyDescent="0.4">
      <c r="A13" s="1"/>
      <c r="B13" s="11" t="s">
        <v>28</v>
      </c>
      <c r="C13" s="15">
        <v>45000</v>
      </c>
    </row>
    <row r="14" spans="1:5" ht="12.3" x14ac:dyDescent="0.4">
      <c r="A14" s="1"/>
      <c r="B14" s="11" t="s">
        <v>6</v>
      </c>
      <c r="C14" s="12" t="s">
        <v>57</v>
      </c>
      <c r="E14" s="2" t="s">
        <v>232</v>
      </c>
    </row>
    <row r="15" spans="1:5" ht="12.3" x14ac:dyDescent="0.4">
      <c r="A15" s="1"/>
      <c r="B15" s="11" t="s">
        <v>7</v>
      </c>
      <c r="C15" s="12"/>
    </row>
    <row r="16" spans="1:5" ht="12.3" x14ac:dyDescent="0.4">
      <c r="A16" s="1"/>
      <c r="B16" s="11" t="s">
        <v>49</v>
      </c>
      <c r="C16" s="16" t="s">
        <v>127</v>
      </c>
      <c r="E16" s="2" t="s">
        <v>232</v>
      </c>
    </row>
    <row r="17" spans="1:5" ht="12.3" x14ac:dyDescent="0.4">
      <c r="A17" s="1"/>
      <c r="B17" s="11" t="s">
        <v>8</v>
      </c>
      <c r="C17" s="12" t="s">
        <v>226</v>
      </c>
    </row>
    <row r="18" spans="1:5" ht="12.3" x14ac:dyDescent="0.4">
      <c r="A18" s="1"/>
      <c r="B18" s="11" t="s">
        <v>9</v>
      </c>
      <c r="C18" s="12"/>
    </row>
    <row r="19" spans="1:5" ht="12.3" x14ac:dyDescent="0.4">
      <c r="A19" s="1"/>
      <c r="B19" s="11" t="s">
        <v>10</v>
      </c>
      <c r="C19" s="12"/>
    </row>
    <row r="20" spans="1:5" ht="12.3" x14ac:dyDescent="0.4">
      <c r="A20" s="1"/>
      <c r="B20" s="11" t="s">
        <v>123</v>
      </c>
      <c r="C20" s="12"/>
    </row>
    <row r="21" spans="1:5" ht="12.3" x14ac:dyDescent="0.4">
      <c r="A21" s="1"/>
      <c r="B21" s="11" t="s">
        <v>11</v>
      </c>
      <c r="C21" s="12" t="s">
        <v>129</v>
      </c>
    </row>
    <row r="22" spans="1:5" ht="12.3" x14ac:dyDescent="0.4">
      <c r="A22" s="1"/>
      <c r="B22" s="11" t="s">
        <v>124</v>
      </c>
      <c r="C22" s="12" t="s">
        <v>130</v>
      </c>
    </row>
    <row r="23" spans="1:5" ht="12.3" x14ac:dyDescent="0.4">
      <c r="A23" s="1"/>
      <c r="B23" s="11" t="s">
        <v>125</v>
      </c>
      <c r="C23" s="16"/>
    </row>
    <row r="24" spans="1:5" ht="12.3" x14ac:dyDescent="0.4">
      <c r="A24" s="1"/>
      <c r="B24" s="11" t="s">
        <v>62</v>
      </c>
      <c r="C24" s="16"/>
    </row>
    <row r="25" spans="1:5" ht="12.3" x14ac:dyDescent="0.4">
      <c r="A25" s="1"/>
      <c r="B25" s="11" t="s">
        <v>63</v>
      </c>
      <c r="C25" s="16"/>
    </row>
    <row r="26" spans="1:5" ht="12.3" x14ac:dyDescent="0.4">
      <c r="A26" s="1"/>
      <c r="B26" s="11" t="s">
        <v>64</v>
      </c>
      <c r="C26" s="16"/>
    </row>
    <row r="27" spans="1:5" ht="12.3" x14ac:dyDescent="0.4">
      <c r="A27" s="1"/>
      <c r="B27" s="11"/>
      <c r="C27" s="16"/>
    </row>
    <row r="28" spans="1:5" ht="12.3" x14ac:dyDescent="0.4">
      <c r="A28" s="1"/>
      <c r="B28" s="9" t="s">
        <v>66</v>
      </c>
      <c r="C28" s="17"/>
    </row>
    <row r="29" spans="1:5" ht="12.3" x14ac:dyDescent="0.4">
      <c r="A29" s="1"/>
      <c r="B29" s="18" t="s">
        <v>67</v>
      </c>
      <c r="C29" s="16" t="s">
        <v>71</v>
      </c>
      <c r="E29" s="2" t="s">
        <v>232</v>
      </c>
    </row>
    <row r="30" spans="1:5" ht="12.3" x14ac:dyDescent="0.4">
      <c r="A30" s="1"/>
      <c r="B30" s="19" t="s">
        <v>75</v>
      </c>
      <c r="C30" s="16"/>
      <c r="E30" s="2" t="s">
        <v>232</v>
      </c>
    </row>
    <row r="31" spans="1:5" ht="12.3" x14ac:dyDescent="0.4">
      <c r="A31" s="1"/>
      <c r="B31" s="19" t="s">
        <v>76</v>
      </c>
      <c r="C31" s="16"/>
      <c r="E31" s="2" t="s">
        <v>232</v>
      </c>
    </row>
    <row r="32" spans="1:5" ht="12.3" x14ac:dyDescent="0.4">
      <c r="A32" s="1"/>
      <c r="B32" s="11" t="s">
        <v>231</v>
      </c>
      <c r="C32" s="16"/>
    </row>
    <row r="33" spans="1:5" ht="12.3" x14ac:dyDescent="0.4">
      <c r="A33" s="1"/>
      <c r="B33" s="11" t="s">
        <v>12</v>
      </c>
      <c r="C33" s="16"/>
      <c r="E33" s="2" t="s">
        <v>232</v>
      </c>
    </row>
    <row r="34" spans="1:5" ht="12.3" x14ac:dyDescent="0.4">
      <c r="A34" s="1"/>
      <c r="B34" s="11" t="s">
        <v>13</v>
      </c>
      <c r="C34" s="16"/>
      <c r="E34" s="2" t="s">
        <v>232</v>
      </c>
    </row>
    <row r="35" spans="1:5" ht="12.3" x14ac:dyDescent="0.4">
      <c r="A35" s="1"/>
      <c r="B35" s="11" t="s">
        <v>229</v>
      </c>
      <c r="C35" s="16"/>
    </row>
    <row r="36" spans="1:5" ht="12.3" x14ac:dyDescent="0.4">
      <c r="A36" s="1"/>
      <c r="B36" s="11" t="s">
        <v>105</v>
      </c>
      <c r="C36" s="16"/>
    </row>
    <row r="37" spans="1:5" ht="12.3" x14ac:dyDescent="0.4">
      <c r="A37" s="1"/>
      <c r="B37" s="11"/>
      <c r="C37" s="16"/>
    </row>
    <row r="38" spans="1:5" ht="12.3" x14ac:dyDescent="0.4">
      <c r="A38" s="1"/>
      <c r="B38" s="9" t="s">
        <v>106</v>
      </c>
      <c r="C38" s="17"/>
    </row>
    <row r="39" spans="1:5" ht="12.3" x14ac:dyDescent="0.4">
      <c r="A39" s="1"/>
      <c r="B39" s="19" t="s">
        <v>107</v>
      </c>
      <c r="C39" s="16" t="s">
        <v>111</v>
      </c>
      <c r="E39" s="2" t="s">
        <v>232</v>
      </c>
    </row>
    <row r="40" spans="1:5" ht="12.3" x14ac:dyDescent="0.4">
      <c r="A40" s="1"/>
      <c r="B40" s="19" t="s">
        <v>122</v>
      </c>
      <c r="C40" s="16"/>
      <c r="E40" s="2" t="s">
        <v>232</v>
      </c>
    </row>
    <row r="41" spans="1:5" ht="12.3" x14ac:dyDescent="0.4">
      <c r="A41" s="1"/>
      <c r="B41" s="20"/>
      <c r="C41" s="16"/>
    </row>
    <row r="42" spans="1:5" ht="12.3" x14ac:dyDescent="0.4">
      <c r="A42" s="1"/>
      <c r="B42" s="21"/>
      <c r="C42" s="12"/>
    </row>
    <row r="43" spans="1:5" ht="7.8" customHeight="1" x14ac:dyDescent="0.4">
      <c r="A43" s="1"/>
      <c r="B43" s="22"/>
      <c r="C43" s="23"/>
    </row>
    <row r="44" spans="1:5" ht="12.3" hidden="1" x14ac:dyDescent="0.4">
      <c r="A44" s="1"/>
      <c r="B44" s="24"/>
      <c r="C44" s="10"/>
    </row>
    <row r="45" spans="1:5" ht="33.299999999999997" customHeight="1" thickBot="1" x14ac:dyDescent="0.45">
      <c r="A45" s="1"/>
      <c r="B45" s="25" t="s">
        <v>230</v>
      </c>
      <c r="C45" s="26"/>
    </row>
    <row r="46" spans="1:5" ht="12.3" x14ac:dyDescent="0.4">
      <c r="A46" s="1"/>
      <c r="B46" s="1"/>
    </row>
    <row r="47" spans="1:5" ht="12.3" x14ac:dyDescent="0.4">
      <c r="A47" s="1"/>
      <c r="B47" s="30" t="s">
        <v>224</v>
      </c>
    </row>
    <row r="48" spans="1:5" ht="12.3" x14ac:dyDescent="0.4">
      <c r="A48" s="1"/>
      <c r="B48" s="1"/>
    </row>
    <row r="49" spans="1:1" ht="12.3" x14ac:dyDescent="0.4">
      <c r="A49" s="1"/>
    </row>
    <row r="50" spans="1:1" ht="12.3" x14ac:dyDescent="0.4">
      <c r="A50" s="1"/>
    </row>
    <row r="51" spans="1:1" ht="12.3" x14ac:dyDescent="0.4">
      <c r="A51" s="1"/>
    </row>
    <row r="52" spans="1:1" ht="12.3" x14ac:dyDescent="0.4">
      <c r="A52" s="1"/>
    </row>
    <row r="53" spans="1:1" ht="12.3" x14ac:dyDescent="0.4">
      <c r="A53" s="1"/>
    </row>
    <row r="54" spans="1:1" ht="12.3" x14ac:dyDescent="0.4">
      <c r="A54" s="1"/>
    </row>
    <row r="55" spans="1:1" ht="12.3" x14ac:dyDescent="0.4">
      <c r="A55" s="1"/>
    </row>
    <row r="56" spans="1:1" ht="12.3" x14ac:dyDescent="0.4">
      <c r="A56" s="1"/>
    </row>
    <row r="57" spans="1:1" ht="12.3" x14ac:dyDescent="0.4"/>
    <row r="58" spans="1:1" ht="12.3" x14ac:dyDescent="0.4"/>
    <row r="59" spans="1:1" ht="12.3" x14ac:dyDescent="0.4"/>
    <row r="60" spans="1:1" ht="12.3" x14ac:dyDescent="0.4"/>
    <row r="61" spans="1:1" ht="12.3" x14ac:dyDescent="0.4"/>
    <row r="62" spans="1:1" ht="12.3" x14ac:dyDescent="0.4"/>
    <row r="63" spans="1:1" ht="12.3" x14ac:dyDescent="0.4"/>
    <row r="64" spans="1:1" ht="98.25" customHeight="1" x14ac:dyDescent="0.4"/>
    <row r="65" ht="12.3" x14ac:dyDescent="0.4"/>
    <row r="66" ht="12.3" x14ac:dyDescent="0.4"/>
    <row r="67" ht="12.3" x14ac:dyDescent="0.4"/>
  </sheetData>
  <mergeCells count="1">
    <mergeCell ref="B2:C2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lorScale" priority="1" id="{F78C9158-4746-F54A-91A1-2BBEEBF376E6}">
            <x14:colorScale>
              <x14:cfvo type="num">
                <xm:f>Selections!$G$2</xm:f>
              </x14:cfvo>
              <x14:cfvo type="num">
                <xm:f>Selections!$G$3</xm:f>
              </x14:cfvo>
              <x14:color rgb="FFFFEF9C"/>
              <x14:color rgb="FF63BE7B"/>
            </x14:colorScale>
          </x14:cfRule>
          <xm:sqref>C13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55238430-D426-4A43-AC09-58C02E7DF013}">
          <x14:formula1>
            <xm:f>Selections!$A$2:$A$20</xm:f>
          </x14:formula1>
          <xm:sqref>C12</xm:sqref>
        </x14:dataValidation>
        <x14:dataValidation type="list" allowBlank="1" showInputMessage="1" showErrorMessage="1" xr:uid="{CF45D751-0252-944E-A637-AFEDB95157C1}">
          <x14:formula1>
            <xm:f>Selections!$B$2:$B$25</xm:f>
          </x14:formula1>
          <xm:sqref>C16</xm:sqref>
        </x14:dataValidation>
        <x14:dataValidation type="list" allowBlank="1" showInputMessage="1" showErrorMessage="1" xr:uid="{4DBCFCBE-2BA7-B84B-AEB4-56DF42CB44C9}">
          <x14:formula1>
            <xm:f>Selections!$E$2:$E$18</xm:f>
          </x14:formula1>
          <xm:sqref>C14</xm:sqref>
        </x14:dataValidation>
        <x14:dataValidation type="list" allowBlank="1" showInputMessage="1" showErrorMessage="1" xr:uid="{4535E62D-6AF4-FD43-B1DE-002157C49DA9}">
          <x14:formula1>
            <xm:f>Selections!$I$2:$I$11</xm:f>
          </x14:formula1>
          <xm:sqref>C29</xm:sqref>
        </x14:dataValidation>
        <x14:dataValidation type="list" allowBlank="1" showInputMessage="1" showErrorMessage="1" xr:uid="{EC669BA2-4DBD-CC43-B5EF-BE9DF246577A}">
          <x14:formula1>
            <xm:f>Selections!$L$2:$L$17</xm:f>
          </x14:formula1>
          <xm:sqref>C30</xm:sqref>
        </x14:dataValidation>
        <x14:dataValidation type="list" allowBlank="1" showInputMessage="1" showErrorMessage="1" xr:uid="{BC22ED92-F9AF-F245-9A9A-D73534A51EBB}">
          <x14:formula1>
            <xm:f>Selections!$N$2:$N$16</xm:f>
          </x14:formula1>
          <xm:sqref>C31</xm:sqref>
        </x14:dataValidation>
        <x14:dataValidation type="list" allowBlank="1" showInputMessage="1" showErrorMessage="1" xr:uid="{E5E4AAA5-810B-E547-9A5D-D479875EEB95}">
          <x14:formula1>
            <xm:f>Selections!$P$2:$P$10</xm:f>
          </x14:formula1>
          <xm:sqref>C33</xm:sqref>
        </x14:dataValidation>
        <x14:dataValidation type="list" allowBlank="1" showInputMessage="1" showErrorMessage="1" xr:uid="{96ACBCB5-397E-314C-9F64-B4BE44E3EEFF}">
          <x14:formula1>
            <xm:f>Selections!$R$2:$R$9</xm:f>
          </x14:formula1>
          <xm:sqref>C34</xm:sqref>
        </x14:dataValidation>
        <x14:dataValidation type="list" allowBlank="1" showInputMessage="1" showErrorMessage="1" xr:uid="{00C01D52-580E-424F-BF8F-7A6C45AF174B}">
          <x14:formula1>
            <xm:f>Selections!$T$2:$T$16</xm:f>
          </x14:formula1>
          <xm:sqref>C39</xm:sqref>
        </x14:dataValidation>
        <x14:dataValidation type="list" allowBlank="1" showInputMessage="1" showErrorMessage="1" xr:uid="{656221AE-5CCA-374E-9634-1FECC76128F3}">
          <x14:formula1>
            <xm:f>Selections!$T$2:$T$15</xm:f>
          </x14:formula1>
          <xm:sqref>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251C-BB50-7D40-A5A0-26ED271729B3}">
  <sheetPr>
    <pageSetUpPr fitToPage="1"/>
  </sheetPr>
  <dimension ref="A1:D82"/>
  <sheetViews>
    <sheetView zoomScale="174" workbookViewId="0">
      <selection activeCell="B58" sqref="B58"/>
    </sheetView>
  </sheetViews>
  <sheetFormatPr defaultColWidth="10.6640625" defaultRowHeight="12.3" x14ac:dyDescent="0.4"/>
  <cols>
    <col min="1" max="1" width="88.83203125" customWidth="1"/>
    <col min="2" max="2" width="18" customWidth="1"/>
    <col min="3" max="3" width="18.1640625" customWidth="1"/>
    <col min="4" max="4" width="14.33203125" customWidth="1"/>
    <col min="5" max="5" width="15.6640625" customWidth="1"/>
    <col min="6" max="6" width="14.83203125" customWidth="1"/>
  </cols>
  <sheetData>
    <row r="1" spans="1:4" ht="24.9" x14ac:dyDescent="0.8">
      <c r="A1" s="27" t="s">
        <v>222</v>
      </c>
    </row>
    <row r="3" spans="1:4" ht="15" x14ac:dyDescent="0.5">
      <c r="A3" s="28" t="s">
        <v>188</v>
      </c>
      <c r="B3" s="5"/>
      <c r="C3" s="5"/>
    </row>
    <row r="4" spans="1:4" x14ac:dyDescent="0.4">
      <c r="A4" t="s">
        <v>134</v>
      </c>
      <c r="B4" t="s">
        <v>136</v>
      </c>
      <c r="C4">
        <f>+IF(B4="YES",1,0)</f>
        <v>1</v>
      </c>
    </row>
    <row r="5" spans="1:4" x14ac:dyDescent="0.4">
      <c r="A5" s="2" t="s">
        <v>216</v>
      </c>
      <c r="B5" t="s">
        <v>136</v>
      </c>
      <c r="C5">
        <f t="shared" ref="C5:C13" si="0">+IF(B5="YES",1,0)</f>
        <v>1</v>
      </c>
    </row>
    <row r="6" spans="1:4" x14ac:dyDescent="0.4">
      <c r="A6" t="s">
        <v>135</v>
      </c>
      <c r="B6" t="s">
        <v>136</v>
      </c>
      <c r="C6">
        <f t="shared" si="0"/>
        <v>1</v>
      </c>
    </row>
    <row r="7" spans="1:4" x14ac:dyDescent="0.4">
      <c r="A7" t="s">
        <v>132</v>
      </c>
      <c r="B7" t="s">
        <v>136</v>
      </c>
      <c r="C7">
        <f t="shared" si="0"/>
        <v>1</v>
      </c>
    </row>
    <row r="8" spans="1:4" x14ac:dyDescent="0.4">
      <c r="A8" s="2" t="s">
        <v>219</v>
      </c>
      <c r="B8" t="s">
        <v>136</v>
      </c>
      <c r="C8">
        <f t="shared" si="0"/>
        <v>1</v>
      </c>
    </row>
    <row r="9" spans="1:4" x14ac:dyDescent="0.4">
      <c r="A9" t="s">
        <v>133</v>
      </c>
      <c r="B9" t="s">
        <v>137</v>
      </c>
      <c r="C9">
        <f t="shared" si="0"/>
        <v>0</v>
      </c>
    </row>
    <row r="10" spans="1:4" x14ac:dyDescent="0.4">
      <c r="A10" s="2" t="s">
        <v>149</v>
      </c>
      <c r="B10" t="s">
        <v>141</v>
      </c>
      <c r="C10">
        <f>+IF(B10="HMI at Control Room",2,0)</f>
        <v>2</v>
      </c>
    </row>
    <row r="11" spans="1:4" x14ac:dyDescent="0.4">
      <c r="A11" t="s">
        <v>131</v>
      </c>
      <c r="B11" t="s">
        <v>136</v>
      </c>
      <c r="C11">
        <f t="shared" si="0"/>
        <v>1</v>
      </c>
    </row>
    <row r="12" spans="1:4" x14ac:dyDescent="0.4">
      <c r="A12" s="2" t="s">
        <v>143</v>
      </c>
      <c r="B12" t="s">
        <v>136</v>
      </c>
      <c r="C12">
        <f t="shared" si="0"/>
        <v>1</v>
      </c>
    </row>
    <row r="13" spans="1:4" x14ac:dyDescent="0.4">
      <c r="A13" s="2" t="s">
        <v>215</v>
      </c>
      <c r="B13" t="s">
        <v>136</v>
      </c>
      <c r="C13">
        <f t="shared" si="0"/>
        <v>1</v>
      </c>
    </row>
    <row r="14" spans="1:4" x14ac:dyDescent="0.4">
      <c r="D14" s="3">
        <f>+SUM(C4:C13)</f>
        <v>10</v>
      </c>
    </row>
    <row r="15" spans="1:4" ht="15" x14ac:dyDescent="0.5">
      <c r="A15" s="28" t="s">
        <v>150</v>
      </c>
      <c r="B15" s="5"/>
      <c r="C15" s="5"/>
    </row>
    <row r="16" spans="1:4" x14ac:dyDescent="0.4">
      <c r="A16" s="2" t="s">
        <v>144</v>
      </c>
      <c r="B16" t="s">
        <v>136</v>
      </c>
      <c r="C16">
        <f t="shared" ref="C16:C20" si="1">+IF(B16="YES",1,0)</f>
        <v>1</v>
      </c>
    </row>
    <row r="17" spans="1:4" x14ac:dyDescent="0.4">
      <c r="A17" s="2" t="s">
        <v>145</v>
      </c>
      <c r="B17" t="s">
        <v>136</v>
      </c>
      <c r="C17">
        <f t="shared" si="1"/>
        <v>1</v>
      </c>
    </row>
    <row r="18" spans="1:4" x14ac:dyDescent="0.4">
      <c r="A18" s="2" t="s">
        <v>146</v>
      </c>
      <c r="B18" t="s">
        <v>136</v>
      </c>
      <c r="C18">
        <f t="shared" si="1"/>
        <v>1</v>
      </c>
    </row>
    <row r="19" spans="1:4" x14ac:dyDescent="0.4">
      <c r="A19" s="2" t="s">
        <v>147</v>
      </c>
      <c r="B19" t="s">
        <v>136</v>
      </c>
      <c r="C19">
        <f t="shared" si="1"/>
        <v>1</v>
      </c>
    </row>
    <row r="20" spans="1:4" x14ac:dyDescent="0.4">
      <c r="A20" s="2" t="s">
        <v>148</v>
      </c>
      <c r="B20" t="s">
        <v>136</v>
      </c>
      <c r="C20">
        <f t="shared" si="1"/>
        <v>1</v>
      </c>
    </row>
    <row r="21" spans="1:4" x14ac:dyDescent="0.4">
      <c r="A21" s="2" t="s">
        <v>177</v>
      </c>
      <c r="B21" t="s">
        <v>136</v>
      </c>
      <c r="C21">
        <f t="shared" ref="C21:C27" si="2">+IF(B21="YES",1,0)</f>
        <v>1</v>
      </c>
    </row>
    <row r="22" spans="1:4" x14ac:dyDescent="0.4">
      <c r="A22" s="2" t="s">
        <v>183</v>
      </c>
      <c r="B22" t="s">
        <v>137</v>
      </c>
      <c r="C22">
        <f t="shared" si="2"/>
        <v>0</v>
      </c>
    </row>
    <row r="23" spans="1:4" x14ac:dyDescent="0.4">
      <c r="A23" s="2" t="s">
        <v>178</v>
      </c>
      <c r="B23" t="s">
        <v>137</v>
      </c>
      <c r="C23">
        <f t="shared" si="2"/>
        <v>0</v>
      </c>
    </row>
    <row r="24" spans="1:4" x14ac:dyDescent="0.4">
      <c r="A24" s="2" t="s">
        <v>179</v>
      </c>
      <c r="B24" t="s">
        <v>136</v>
      </c>
      <c r="C24">
        <f t="shared" si="2"/>
        <v>1</v>
      </c>
    </row>
    <row r="25" spans="1:4" x14ac:dyDescent="0.4">
      <c r="A25" s="2" t="s">
        <v>180</v>
      </c>
      <c r="B25" t="s">
        <v>137</v>
      </c>
      <c r="C25">
        <f t="shared" si="2"/>
        <v>0</v>
      </c>
    </row>
    <row r="26" spans="1:4" x14ac:dyDescent="0.4">
      <c r="A26" s="2" t="s">
        <v>181</v>
      </c>
      <c r="B26" t="s">
        <v>136</v>
      </c>
      <c r="C26">
        <f t="shared" si="2"/>
        <v>1</v>
      </c>
    </row>
    <row r="27" spans="1:4" x14ac:dyDescent="0.4">
      <c r="A27" s="2" t="s">
        <v>182</v>
      </c>
      <c r="B27" t="s">
        <v>136</v>
      </c>
      <c r="C27">
        <f t="shared" si="2"/>
        <v>1</v>
      </c>
    </row>
    <row r="28" spans="1:4" x14ac:dyDescent="0.4">
      <c r="A28" s="2"/>
      <c r="D28">
        <f>+SUM(C16:C27)</f>
        <v>9</v>
      </c>
    </row>
    <row r="29" spans="1:4" ht="15" x14ac:dyDescent="0.5">
      <c r="A29" s="28" t="s">
        <v>151</v>
      </c>
      <c r="B29" s="6"/>
      <c r="C29" s="6"/>
    </row>
    <row r="30" spans="1:4" x14ac:dyDescent="0.4">
      <c r="A30" s="2" t="s">
        <v>152</v>
      </c>
      <c r="B30" t="s">
        <v>136</v>
      </c>
      <c r="C30">
        <f t="shared" ref="C30:C42" si="3">+IF(B30="YES",1,0)</f>
        <v>1</v>
      </c>
    </row>
    <row r="31" spans="1:4" x14ac:dyDescent="0.4">
      <c r="A31" s="2" t="s">
        <v>153</v>
      </c>
      <c r="B31" t="s">
        <v>136</v>
      </c>
      <c r="C31">
        <f t="shared" si="3"/>
        <v>1</v>
      </c>
    </row>
    <row r="32" spans="1:4" x14ac:dyDescent="0.4">
      <c r="A32" s="2" t="s">
        <v>155</v>
      </c>
      <c r="B32" t="s">
        <v>137</v>
      </c>
      <c r="C32">
        <f t="shared" si="3"/>
        <v>0</v>
      </c>
    </row>
    <row r="33" spans="1:4" x14ac:dyDescent="0.4">
      <c r="A33" s="2" t="s">
        <v>154</v>
      </c>
      <c r="B33" t="s">
        <v>137</v>
      </c>
      <c r="C33">
        <f t="shared" si="3"/>
        <v>0</v>
      </c>
    </row>
    <row r="34" spans="1:4" x14ac:dyDescent="0.4">
      <c r="A34" s="2" t="s">
        <v>156</v>
      </c>
      <c r="B34" t="s">
        <v>136</v>
      </c>
      <c r="C34">
        <f t="shared" si="3"/>
        <v>1</v>
      </c>
    </row>
    <row r="35" spans="1:4" x14ac:dyDescent="0.4">
      <c r="A35" s="2" t="s">
        <v>157</v>
      </c>
      <c r="B35" t="s">
        <v>137</v>
      </c>
      <c r="C35">
        <f t="shared" si="3"/>
        <v>0</v>
      </c>
    </row>
    <row r="36" spans="1:4" x14ac:dyDescent="0.4">
      <c r="A36" s="2" t="s">
        <v>158</v>
      </c>
      <c r="B36" t="s">
        <v>137</v>
      </c>
      <c r="C36">
        <f t="shared" si="3"/>
        <v>0</v>
      </c>
    </row>
    <row r="37" spans="1:4" x14ac:dyDescent="0.4">
      <c r="A37" s="2" t="s">
        <v>159</v>
      </c>
      <c r="B37" t="s">
        <v>137</v>
      </c>
      <c r="C37">
        <f t="shared" si="3"/>
        <v>0</v>
      </c>
    </row>
    <row r="38" spans="1:4" x14ac:dyDescent="0.4">
      <c r="A38" s="2" t="s">
        <v>160</v>
      </c>
      <c r="B38" t="s">
        <v>137</v>
      </c>
      <c r="C38">
        <f t="shared" si="3"/>
        <v>0</v>
      </c>
    </row>
    <row r="39" spans="1:4" x14ac:dyDescent="0.4">
      <c r="A39" s="2" t="s">
        <v>161</v>
      </c>
      <c r="B39" t="s">
        <v>137</v>
      </c>
      <c r="C39">
        <f t="shared" si="3"/>
        <v>0</v>
      </c>
    </row>
    <row r="40" spans="1:4" x14ac:dyDescent="0.4">
      <c r="A40" s="2" t="s">
        <v>162</v>
      </c>
      <c r="B40" t="s">
        <v>137</v>
      </c>
      <c r="C40">
        <f t="shared" si="3"/>
        <v>0</v>
      </c>
    </row>
    <row r="41" spans="1:4" x14ac:dyDescent="0.4">
      <c r="A41" s="2" t="s">
        <v>163</v>
      </c>
      <c r="B41" t="s">
        <v>137</v>
      </c>
      <c r="C41">
        <f t="shared" si="3"/>
        <v>0</v>
      </c>
    </row>
    <row r="42" spans="1:4" x14ac:dyDescent="0.4">
      <c r="A42" s="2" t="s">
        <v>164</v>
      </c>
      <c r="B42" t="s">
        <v>137</v>
      </c>
      <c r="C42">
        <f t="shared" si="3"/>
        <v>0</v>
      </c>
    </row>
    <row r="43" spans="1:4" x14ac:dyDescent="0.4">
      <c r="D43">
        <f>+SUM(C30:C42)</f>
        <v>3</v>
      </c>
    </row>
    <row r="44" spans="1:4" ht="15" x14ac:dyDescent="0.5">
      <c r="A44" s="28" t="s">
        <v>165</v>
      </c>
      <c r="B44" s="6"/>
      <c r="C44" s="6"/>
    </row>
    <row r="45" spans="1:4" x14ac:dyDescent="0.4">
      <c r="A45" s="2" t="s">
        <v>166</v>
      </c>
      <c r="B45" t="s">
        <v>137</v>
      </c>
      <c r="C45">
        <f t="shared" ref="C45:C54" si="4">+IF(B45="YES",1,0)</f>
        <v>0</v>
      </c>
    </row>
    <row r="46" spans="1:4" x14ac:dyDescent="0.4">
      <c r="A46" s="2" t="s">
        <v>167</v>
      </c>
      <c r="B46" t="s">
        <v>137</v>
      </c>
      <c r="C46">
        <f t="shared" si="4"/>
        <v>0</v>
      </c>
    </row>
    <row r="47" spans="1:4" x14ac:dyDescent="0.4">
      <c r="A47" s="2" t="s">
        <v>168</v>
      </c>
      <c r="B47" t="s">
        <v>137</v>
      </c>
      <c r="C47">
        <f t="shared" si="4"/>
        <v>0</v>
      </c>
    </row>
    <row r="48" spans="1:4" x14ac:dyDescent="0.4">
      <c r="A48" s="2" t="s">
        <v>169</v>
      </c>
      <c r="B48" t="s">
        <v>137</v>
      </c>
      <c r="C48">
        <f t="shared" si="4"/>
        <v>0</v>
      </c>
    </row>
    <row r="49" spans="1:4" x14ac:dyDescent="0.4">
      <c r="A49" s="2" t="s">
        <v>173</v>
      </c>
      <c r="B49" t="s">
        <v>136</v>
      </c>
      <c r="C49">
        <f t="shared" si="4"/>
        <v>1</v>
      </c>
    </row>
    <row r="50" spans="1:4" x14ac:dyDescent="0.4">
      <c r="A50" s="2" t="s">
        <v>174</v>
      </c>
      <c r="B50" t="s">
        <v>137</v>
      </c>
      <c r="C50">
        <f t="shared" si="4"/>
        <v>0</v>
      </c>
    </row>
    <row r="51" spans="1:4" x14ac:dyDescent="0.4">
      <c r="A51" s="2" t="s">
        <v>170</v>
      </c>
      <c r="B51" t="s">
        <v>137</v>
      </c>
      <c r="C51">
        <f t="shared" si="4"/>
        <v>0</v>
      </c>
    </row>
    <row r="52" spans="1:4" x14ac:dyDescent="0.4">
      <c r="A52" s="2" t="s">
        <v>171</v>
      </c>
      <c r="B52" t="s">
        <v>137</v>
      </c>
      <c r="C52">
        <f t="shared" si="4"/>
        <v>0</v>
      </c>
    </row>
    <row r="53" spans="1:4" x14ac:dyDescent="0.4">
      <c r="A53" s="2" t="s">
        <v>172</v>
      </c>
      <c r="B53" t="s">
        <v>137</v>
      </c>
      <c r="C53">
        <f t="shared" si="4"/>
        <v>0</v>
      </c>
    </row>
    <row r="54" spans="1:4" x14ac:dyDescent="0.4">
      <c r="A54" s="2" t="s">
        <v>175</v>
      </c>
      <c r="B54" t="s">
        <v>137</v>
      </c>
      <c r="C54">
        <f t="shared" si="4"/>
        <v>0</v>
      </c>
    </row>
    <row r="55" spans="1:4" x14ac:dyDescent="0.4">
      <c r="D55">
        <f>+SUM(C45:C54)</f>
        <v>1</v>
      </c>
    </row>
    <row r="56" spans="1:4" ht="15" x14ac:dyDescent="0.5">
      <c r="A56" s="28" t="s">
        <v>176</v>
      </c>
      <c r="B56" s="6"/>
      <c r="C56" s="6"/>
    </row>
    <row r="57" spans="1:4" x14ac:dyDescent="0.4">
      <c r="A57" s="2" t="s">
        <v>184</v>
      </c>
      <c r="B57" t="s">
        <v>136</v>
      </c>
      <c r="C57">
        <f t="shared" ref="C57:C66" si="5">+IF(B57="YES",1,0)</f>
        <v>1</v>
      </c>
    </row>
    <row r="58" spans="1:4" x14ac:dyDescent="0.4">
      <c r="A58" s="2" t="s">
        <v>185</v>
      </c>
      <c r="B58" t="s">
        <v>136</v>
      </c>
      <c r="C58">
        <f t="shared" si="5"/>
        <v>1</v>
      </c>
    </row>
    <row r="59" spans="1:4" x14ac:dyDescent="0.4">
      <c r="A59" s="2" t="s">
        <v>189</v>
      </c>
      <c r="B59" t="s">
        <v>137</v>
      </c>
      <c r="C59">
        <f t="shared" si="5"/>
        <v>0</v>
      </c>
    </row>
    <row r="60" spans="1:4" x14ac:dyDescent="0.4">
      <c r="A60" s="2" t="s">
        <v>190</v>
      </c>
      <c r="B60" t="s">
        <v>137</v>
      </c>
      <c r="C60">
        <f t="shared" si="5"/>
        <v>0</v>
      </c>
    </row>
    <row r="61" spans="1:4" x14ac:dyDescent="0.4">
      <c r="A61" s="2" t="s">
        <v>186</v>
      </c>
      <c r="B61" t="s">
        <v>137</v>
      </c>
      <c r="C61">
        <f t="shared" si="5"/>
        <v>0</v>
      </c>
    </row>
    <row r="62" spans="1:4" x14ac:dyDescent="0.4">
      <c r="A62" s="2" t="s">
        <v>187</v>
      </c>
      <c r="B62" t="s">
        <v>137</v>
      </c>
      <c r="C62">
        <f t="shared" si="5"/>
        <v>0</v>
      </c>
    </row>
    <row r="63" spans="1:4" x14ac:dyDescent="0.4">
      <c r="A63" s="2" t="s">
        <v>191</v>
      </c>
      <c r="B63" t="s">
        <v>137</v>
      </c>
      <c r="C63">
        <f t="shared" si="5"/>
        <v>0</v>
      </c>
    </row>
    <row r="64" spans="1:4" x14ac:dyDescent="0.4">
      <c r="A64" s="2" t="s">
        <v>192</v>
      </c>
      <c r="B64" t="s">
        <v>137</v>
      </c>
      <c r="C64">
        <f t="shared" si="5"/>
        <v>0</v>
      </c>
    </row>
    <row r="65" spans="1:4" x14ac:dyDescent="0.4">
      <c r="A65" s="2" t="s">
        <v>193</v>
      </c>
      <c r="B65" t="s">
        <v>137</v>
      </c>
      <c r="C65">
        <f t="shared" si="5"/>
        <v>0</v>
      </c>
    </row>
    <row r="66" spans="1:4" x14ac:dyDescent="0.4">
      <c r="A66" s="2" t="s">
        <v>220</v>
      </c>
      <c r="B66" t="s">
        <v>137</v>
      </c>
      <c r="C66">
        <f t="shared" si="5"/>
        <v>0</v>
      </c>
    </row>
    <row r="67" spans="1:4" x14ac:dyDescent="0.4">
      <c r="D67">
        <f>+SUM(C57:C66)</f>
        <v>2</v>
      </c>
    </row>
    <row r="68" spans="1:4" ht="15" x14ac:dyDescent="0.5">
      <c r="A68" s="28" t="s">
        <v>194</v>
      </c>
      <c r="B68" s="6"/>
      <c r="C68" s="6"/>
    </row>
    <row r="69" spans="1:4" x14ac:dyDescent="0.4">
      <c r="A69" s="2" t="s">
        <v>221</v>
      </c>
      <c r="B69" t="s">
        <v>136</v>
      </c>
      <c r="C69">
        <f t="shared" ref="C69:C74" si="6">+IF(B69="YES",1,0)</f>
        <v>1</v>
      </c>
    </row>
    <row r="70" spans="1:4" x14ac:dyDescent="0.4">
      <c r="A70" s="2" t="s">
        <v>195</v>
      </c>
      <c r="B70" t="s">
        <v>136</v>
      </c>
      <c r="C70">
        <f t="shared" si="6"/>
        <v>1</v>
      </c>
    </row>
    <row r="71" spans="1:4" x14ac:dyDescent="0.4">
      <c r="A71" s="2" t="s">
        <v>196</v>
      </c>
      <c r="B71" t="s">
        <v>136</v>
      </c>
      <c r="C71">
        <f t="shared" si="6"/>
        <v>1</v>
      </c>
    </row>
    <row r="72" spans="1:4" x14ac:dyDescent="0.4">
      <c r="A72" s="2" t="s">
        <v>197</v>
      </c>
      <c r="B72" t="s">
        <v>136</v>
      </c>
      <c r="C72">
        <f t="shared" si="6"/>
        <v>1</v>
      </c>
    </row>
    <row r="73" spans="1:4" x14ac:dyDescent="0.4">
      <c r="A73" s="2" t="s">
        <v>198</v>
      </c>
      <c r="B73" t="s">
        <v>136</v>
      </c>
      <c r="C73">
        <f t="shared" si="6"/>
        <v>1</v>
      </c>
    </row>
    <row r="74" spans="1:4" x14ac:dyDescent="0.4">
      <c r="A74" s="2" t="s">
        <v>199</v>
      </c>
      <c r="B74" t="s">
        <v>136</v>
      </c>
      <c r="C74">
        <f t="shared" si="6"/>
        <v>1</v>
      </c>
    </row>
    <row r="75" spans="1:4" x14ac:dyDescent="0.4">
      <c r="D75">
        <f>+SUM(C69:C74)</f>
        <v>6</v>
      </c>
    </row>
    <row r="76" spans="1:4" ht="17.7" x14ac:dyDescent="0.6">
      <c r="A76" s="29" t="s">
        <v>205</v>
      </c>
      <c r="B76" s="7">
        <f>+SUM(D14,D28,D43,D55, D67,D75)</f>
        <v>31</v>
      </c>
      <c r="C76" s="7"/>
    </row>
    <row r="81" spans="1:1" ht="20.100000000000001" x14ac:dyDescent="0.7">
      <c r="A81" s="8" t="s">
        <v>200</v>
      </c>
    </row>
    <row r="82" spans="1:1" ht="20.100000000000001" x14ac:dyDescent="0.7">
      <c r="A82" s="8" t="str">
        <f>+IF(B76&gt;60,Selections!AC8,IF(B76&gt;50,Selections!AC7,IF(B76&gt;40,Selections!AC6,IF(B76&gt;30,Selections!AC5,IF(B76&gt;20,Selections!AC4,IF(B76&gt;10,Selections!AC3,Selections!AC2))))))</f>
        <v>Level 3: Conventional PLC/DCS/SCADA automation. Moderate integration</v>
      </c>
    </row>
  </sheetData>
  <pageMargins left="0.7" right="0.7" top="0.75" bottom="0.75" header="0.3" footer="0.3"/>
  <pageSetup scale="61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1A173F-9A58-824D-A3CF-F98E84353411}">
          <x14:formula1>
            <xm:f>Selections!$W$2:$W$3</xm:f>
          </x14:formula1>
          <xm:sqref>B69:B74 B4:B9 B30:B42 B57:B66 B16:B28 B11:B13 B45:B54</xm:sqref>
        </x14:dataValidation>
        <x14:dataValidation type="list" allowBlank="1" showInputMessage="1" showErrorMessage="1" xr:uid="{0BD2ADAE-FC92-8645-82ED-F55EE028A2DB}">
          <x14:formula1>
            <xm:f>Selections!$Y$2:$Y$4</xm:f>
          </x14:formula1>
          <xm:sqref>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8FD7-CCC6-1F43-99CD-6BB95A4B0E8E}">
  <dimension ref="A1:AC21"/>
  <sheetViews>
    <sheetView workbookViewId="0">
      <selection activeCell="AE11" sqref="AE11"/>
    </sheetView>
  </sheetViews>
  <sheetFormatPr defaultColWidth="10.6640625" defaultRowHeight="12.3" x14ac:dyDescent="0.4"/>
  <cols>
    <col min="1" max="1" width="30.6640625" customWidth="1"/>
  </cols>
  <sheetData>
    <row r="1" spans="1:29" x14ac:dyDescent="0.4">
      <c r="A1" s="3" t="s">
        <v>16</v>
      </c>
      <c r="B1" s="3" t="s">
        <v>29</v>
      </c>
      <c r="E1" s="2" t="s">
        <v>50</v>
      </c>
      <c r="G1" s="2" t="s">
        <v>61</v>
      </c>
      <c r="I1" s="2" t="s">
        <v>68</v>
      </c>
      <c r="L1" s="2" t="s">
        <v>77</v>
      </c>
      <c r="N1" s="2" t="s">
        <v>88</v>
      </c>
      <c r="P1" s="2" t="s">
        <v>93</v>
      </c>
      <c r="R1" s="2" t="s">
        <v>99</v>
      </c>
      <c r="T1" s="2" t="s">
        <v>108</v>
      </c>
      <c r="W1" s="2" t="s">
        <v>138</v>
      </c>
      <c r="Y1" s="2" t="s">
        <v>139</v>
      </c>
      <c r="AA1" s="2" t="s">
        <v>201</v>
      </c>
      <c r="AB1" s="2" t="s">
        <v>205</v>
      </c>
      <c r="AC1" s="2" t="s">
        <v>214</v>
      </c>
    </row>
    <row r="2" spans="1:29" x14ac:dyDescent="0.4">
      <c r="A2" s="2" t="s">
        <v>17</v>
      </c>
      <c r="B2" s="2" t="s">
        <v>30</v>
      </c>
      <c r="E2" s="2" t="s">
        <v>51</v>
      </c>
      <c r="G2">
        <v>500</v>
      </c>
      <c r="I2" s="2" t="s">
        <v>69</v>
      </c>
      <c r="L2" s="2" t="s">
        <v>78</v>
      </c>
      <c r="N2" s="2" t="s">
        <v>85</v>
      </c>
      <c r="P2" s="2" t="s">
        <v>94</v>
      </c>
      <c r="R2" s="2" t="s">
        <v>100</v>
      </c>
      <c r="T2" s="2" t="s">
        <v>109</v>
      </c>
      <c r="W2" s="2" t="s">
        <v>136</v>
      </c>
      <c r="Y2" s="2" t="s">
        <v>140</v>
      </c>
      <c r="AA2">
        <v>1</v>
      </c>
      <c r="AB2" s="2" t="s">
        <v>217</v>
      </c>
      <c r="AC2" s="2" t="s">
        <v>213</v>
      </c>
    </row>
    <row r="3" spans="1:29" x14ac:dyDescent="0.4">
      <c r="A3" s="2" t="s">
        <v>18</v>
      </c>
      <c r="B3" s="2" t="s">
        <v>31</v>
      </c>
      <c r="E3" s="2" t="s">
        <v>52</v>
      </c>
      <c r="G3">
        <v>40000</v>
      </c>
      <c r="I3" s="2" t="s">
        <v>70</v>
      </c>
      <c r="L3" s="2" t="s">
        <v>79</v>
      </c>
      <c r="N3" s="2" t="s">
        <v>79</v>
      </c>
      <c r="P3" s="2" t="s">
        <v>95</v>
      </c>
      <c r="R3" s="2" t="s">
        <v>101</v>
      </c>
      <c r="T3" s="2" t="s">
        <v>110</v>
      </c>
      <c r="W3" s="2" t="s">
        <v>137</v>
      </c>
      <c r="Y3" s="2" t="s">
        <v>142</v>
      </c>
      <c r="AA3">
        <v>2</v>
      </c>
      <c r="AB3" s="4" t="s">
        <v>218</v>
      </c>
      <c r="AC3" s="2" t="s">
        <v>202</v>
      </c>
    </row>
    <row r="4" spans="1:29" x14ac:dyDescent="0.4">
      <c r="A4" s="2" t="s">
        <v>19</v>
      </c>
      <c r="B4" s="2" t="s">
        <v>32</v>
      </c>
      <c r="E4" s="2" t="s">
        <v>53</v>
      </c>
      <c r="I4" s="2" t="s">
        <v>71</v>
      </c>
      <c r="L4" s="2" t="s">
        <v>80</v>
      </c>
      <c r="N4" s="2" t="s">
        <v>87</v>
      </c>
      <c r="P4" s="2" t="s">
        <v>96</v>
      </c>
      <c r="R4" s="2" t="s">
        <v>102</v>
      </c>
      <c r="T4" s="2" t="s">
        <v>111</v>
      </c>
      <c r="Y4" s="2" t="s">
        <v>141</v>
      </c>
      <c r="AA4">
        <v>3</v>
      </c>
      <c r="AB4" s="2" t="s">
        <v>206</v>
      </c>
      <c r="AC4" s="2" t="s">
        <v>203</v>
      </c>
    </row>
    <row r="5" spans="1:29" x14ac:dyDescent="0.4">
      <c r="A5" s="2" t="s">
        <v>20</v>
      </c>
      <c r="B5" s="2" t="s">
        <v>33</v>
      </c>
      <c r="E5" s="2" t="s">
        <v>54</v>
      </c>
      <c r="I5" s="2" t="s">
        <v>74</v>
      </c>
      <c r="L5" s="2" t="s">
        <v>81</v>
      </c>
      <c r="N5" s="2" t="s">
        <v>81</v>
      </c>
      <c r="P5" s="2" t="s">
        <v>97</v>
      </c>
      <c r="R5" s="2" t="s">
        <v>103</v>
      </c>
      <c r="T5" s="2" t="s">
        <v>112</v>
      </c>
      <c r="AA5">
        <v>4</v>
      </c>
      <c r="AB5" s="2" t="s">
        <v>207</v>
      </c>
      <c r="AC5" s="2" t="s">
        <v>223</v>
      </c>
    </row>
    <row r="6" spans="1:29" x14ac:dyDescent="0.4">
      <c r="A6" s="2" t="s">
        <v>21</v>
      </c>
      <c r="B6" s="2" t="s">
        <v>34</v>
      </c>
      <c r="E6" s="2" t="s">
        <v>55</v>
      </c>
      <c r="I6" s="2" t="s">
        <v>73</v>
      </c>
      <c r="L6" s="2" t="s">
        <v>82</v>
      </c>
      <c r="N6" s="2" t="s">
        <v>89</v>
      </c>
      <c r="P6" s="2" t="s">
        <v>98</v>
      </c>
      <c r="R6" s="2" t="s">
        <v>104</v>
      </c>
      <c r="T6" s="2" t="s">
        <v>113</v>
      </c>
      <c r="AA6">
        <v>5</v>
      </c>
      <c r="AB6" s="2" t="s">
        <v>208</v>
      </c>
      <c r="AC6" s="2" t="s">
        <v>204</v>
      </c>
    </row>
    <row r="7" spans="1:29" x14ac:dyDescent="0.4">
      <c r="A7" s="2" t="s">
        <v>22</v>
      </c>
      <c r="B7" s="2" t="s">
        <v>35</v>
      </c>
      <c r="E7" s="2" t="s">
        <v>56</v>
      </c>
      <c r="I7" s="2" t="s">
        <v>72</v>
      </c>
      <c r="L7" s="2" t="s">
        <v>83</v>
      </c>
      <c r="N7" s="2" t="s">
        <v>83</v>
      </c>
      <c r="T7" s="2" t="s">
        <v>114</v>
      </c>
      <c r="AA7">
        <v>6</v>
      </c>
      <c r="AB7" s="2" t="s">
        <v>209</v>
      </c>
      <c r="AC7" s="2" t="s">
        <v>211</v>
      </c>
    </row>
    <row r="8" spans="1:29" x14ac:dyDescent="0.4">
      <c r="A8" s="2" t="s">
        <v>23</v>
      </c>
      <c r="B8" s="2" t="s">
        <v>36</v>
      </c>
      <c r="E8" s="2" t="s">
        <v>57</v>
      </c>
      <c r="L8" s="2" t="s">
        <v>84</v>
      </c>
      <c r="N8" s="2" t="s">
        <v>90</v>
      </c>
      <c r="T8" s="2" t="s">
        <v>115</v>
      </c>
      <c r="AA8">
        <v>7</v>
      </c>
      <c r="AB8" s="2" t="s">
        <v>210</v>
      </c>
      <c r="AC8" s="2" t="s">
        <v>212</v>
      </c>
    </row>
    <row r="9" spans="1:29" x14ac:dyDescent="0.4">
      <c r="A9" s="2" t="s">
        <v>126</v>
      </c>
      <c r="B9" s="2" t="s">
        <v>37</v>
      </c>
      <c r="E9" s="2" t="s">
        <v>58</v>
      </c>
      <c r="L9" s="2" t="s">
        <v>86</v>
      </c>
      <c r="N9" s="2" t="s">
        <v>91</v>
      </c>
      <c r="T9" s="2" t="s">
        <v>120</v>
      </c>
    </row>
    <row r="10" spans="1:29" x14ac:dyDescent="0.4">
      <c r="A10" s="2" t="s">
        <v>128</v>
      </c>
      <c r="B10" s="2" t="s">
        <v>38</v>
      </c>
      <c r="E10" s="2" t="s">
        <v>59</v>
      </c>
      <c r="L10" s="2" t="s">
        <v>87</v>
      </c>
      <c r="N10" s="2" t="s">
        <v>83</v>
      </c>
      <c r="T10" s="2" t="s">
        <v>121</v>
      </c>
    </row>
    <row r="11" spans="1:29" x14ac:dyDescent="0.4">
      <c r="A11" s="2" t="s">
        <v>24</v>
      </c>
      <c r="B11" s="2" t="s">
        <v>39</v>
      </c>
      <c r="E11" s="2" t="s">
        <v>60</v>
      </c>
      <c r="L11" s="2" t="s">
        <v>27</v>
      </c>
      <c r="N11" s="2" t="s">
        <v>92</v>
      </c>
      <c r="T11" s="2" t="s">
        <v>116</v>
      </c>
    </row>
    <row r="12" spans="1:29" x14ac:dyDescent="0.4">
      <c r="A12" s="2" t="s">
        <v>25</v>
      </c>
      <c r="B12" s="2" t="s">
        <v>40</v>
      </c>
      <c r="N12" s="2" t="s">
        <v>27</v>
      </c>
      <c r="T12" s="2" t="s">
        <v>117</v>
      </c>
    </row>
    <row r="13" spans="1:29" x14ac:dyDescent="0.4">
      <c r="A13" s="2" t="s">
        <v>26</v>
      </c>
      <c r="B13" s="2" t="s">
        <v>41</v>
      </c>
      <c r="T13" s="2" t="s">
        <v>118</v>
      </c>
    </row>
    <row r="14" spans="1:29" x14ac:dyDescent="0.4">
      <c r="A14" s="2" t="s">
        <v>27</v>
      </c>
      <c r="B14" s="2" t="s">
        <v>42</v>
      </c>
      <c r="T14" s="2" t="s">
        <v>119</v>
      </c>
    </row>
    <row r="15" spans="1:29" x14ac:dyDescent="0.4">
      <c r="B15" s="2" t="s">
        <v>43</v>
      </c>
    </row>
    <row r="16" spans="1:29" x14ac:dyDescent="0.4">
      <c r="B16" s="2" t="s">
        <v>44</v>
      </c>
    </row>
    <row r="17" spans="2:2" x14ac:dyDescent="0.4">
      <c r="B17" s="2" t="s">
        <v>45</v>
      </c>
    </row>
    <row r="18" spans="2:2" x14ac:dyDescent="0.4">
      <c r="B18" s="2" t="s">
        <v>46</v>
      </c>
    </row>
    <row r="19" spans="2:2" x14ac:dyDescent="0.4">
      <c r="B19" s="2" t="s">
        <v>47</v>
      </c>
    </row>
    <row r="20" spans="2:2" x14ac:dyDescent="0.4">
      <c r="B20" s="2" t="s">
        <v>48</v>
      </c>
    </row>
    <row r="21" spans="2:2" x14ac:dyDescent="0.4">
      <c r="B21" s="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Preliminary Assessment</vt:lpstr>
      <vt:lpstr>Automation </vt:lpstr>
      <vt:lpstr>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Subir Bhattacharjee</dc:creator>
  <cp:lastModifiedBy>Subir Bhattacharjee</cp:lastModifiedBy>
  <cp:lastPrinted>2018-12-09T03:32:04Z</cp:lastPrinted>
  <dcterms:created xsi:type="dcterms:W3CDTF">2018-11-05T19:17:16Z</dcterms:created>
  <dcterms:modified xsi:type="dcterms:W3CDTF">2020-10-14T17:49:49Z</dcterms:modified>
</cp:coreProperties>
</file>